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1 сесія\5. фінансові питання\3. 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81" i="1" l="1"/>
  <c r="C81" i="1"/>
  <c r="F77" i="1"/>
  <c r="D93" i="1"/>
  <c r="D88" i="1"/>
  <c r="C100" i="1"/>
  <c r="C97" i="1"/>
  <c r="C94" i="1"/>
  <c r="C96" i="1"/>
  <c r="D101" i="1"/>
  <c r="C114" i="1"/>
  <c r="D53" i="1"/>
  <c r="C55" i="1"/>
  <c r="F95" i="1"/>
  <c r="F93" i="1"/>
  <c r="C109" i="1"/>
  <c r="F101" i="1"/>
  <c r="F88" i="1"/>
  <c r="E101" i="1"/>
  <c r="C107" i="1"/>
  <c r="C106" i="1"/>
  <c r="E93" i="1"/>
  <c r="E88" i="1"/>
  <c r="C95" i="1"/>
  <c r="C92" i="1"/>
  <c r="E91" i="1"/>
  <c r="F91" i="1"/>
  <c r="D91" i="1"/>
  <c r="C91" i="1"/>
  <c r="C112" i="1"/>
  <c r="C102" i="1"/>
  <c r="C111" i="1"/>
  <c r="C110" i="1"/>
  <c r="C108" i="1"/>
  <c r="E73" i="1"/>
  <c r="C73" i="1"/>
  <c r="D89" i="1"/>
  <c r="D57" i="1"/>
  <c r="D62" i="1"/>
  <c r="C62" i="1"/>
  <c r="D64" i="1"/>
  <c r="E64" i="1"/>
  <c r="C64" i="1"/>
  <c r="C58" i="1"/>
  <c r="D51" i="1"/>
  <c r="C113" i="1"/>
  <c r="C105" i="1"/>
  <c r="C104" i="1"/>
  <c r="C99" i="1"/>
  <c r="C98" i="1"/>
  <c r="C80" i="1"/>
  <c r="D78" i="1"/>
  <c r="D77" i="1"/>
  <c r="E77" i="1"/>
  <c r="C77" i="1"/>
  <c r="E83" i="1"/>
  <c r="E82" i="1"/>
  <c r="E76" i="1"/>
  <c r="E62" i="1"/>
  <c r="E56" i="1"/>
  <c r="E50" i="1"/>
  <c r="F68" i="1"/>
  <c r="F67" i="1"/>
  <c r="F51" i="1"/>
  <c r="F57" i="1"/>
  <c r="F62" i="1"/>
  <c r="F64" i="1"/>
  <c r="F56" i="1"/>
  <c r="F73" i="1"/>
  <c r="F72" i="1"/>
  <c r="D83" i="1"/>
  <c r="D82" i="1"/>
  <c r="C82" i="1"/>
  <c r="F85" i="1"/>
  <c r="F28" i="1"/>
  <c r="F39" i="1"/>
  <c r="F27" i="1"/>
  <c r="F12" i="1"/>
  <c r="F42" i="1"/>
  <c r="F46" i="1"/>
  <c r="F45" i="1"/>
  <c r="E46" i="1"/>
  <c r="E45" i="1"/>
  <c r="E14" i="1"/>
  <c r="E13" i="1"/>
  <c r="E19" i="1"/>
  <c r="C19" i="1"/>
  <c r="E21" i="1"/>
  <c r="E28" i="1"/>
  <c r="E39" i="1"/>
  <c r="E27" i="1"/>
  <c r="C27" i="1"/>
  <c r="E42" i="1"/>
  <c r="D28" i="1"/>
  <c r="C28" i="1"/>
  <c r="D39" i="1"/>
  <c r="E68" i="1"/>
  <c r="E67" i="1"/>
  <c r="D68" i="1"/>
  <c r="D67" i="1"/>
  <c r="C67" i="1"/>
  <c r="E72" i="1"/>
  <c r="E53" i="1"/>
  <c r="E51" i="1"/>
  <c r="E57" i="1"/>
  <c r="E85" i="1"/>
  <c r="D85" i="1"/>
  <c r="D73" i="1"/>
  <c r="D72" i="1"/>
  <c r="C72" i="1"/>
  <c r="D24" i="1"/>
  <c r="D22" i="1"/>
  <c r="D21" i="1"/>
  <c r="C21" i="1"/>
  <c r="C25" i="1"/>
  <c r="C24" i="1"/>
  <c r="C23" i="1"/>
  <c r="C22" i="1"/>
  <c r="C89" i="1"/>
  <c r="D14" i="1"/>
  <c r="C14" i="1"/>
  <c r="D19" i="1"/>
  <c r="D42" i="1"/>
  <c r="C42" i="1"/>
  <c r="D46" i="1"/>
  <c r="D45" i="1"/>
  <c r="C36" i="1"/>
  <c r="C61" i="1"/>
  <c r="C59" i="1"/>
  <c r="C103" i="1"/>
  <c r="C90" i="1"/>
  <c r="C86" i="1"/>
  <c r="C84" i="1"/>
  <c r="C79" i="1"/>
  <c r="C75" i="1"/>
  <c r="C74" i="1"/>
  <c r="C71" i="1"/>
  <c r="C70" i="1"/>
  <c r="C69" i="1"/>
  <c r="C66" i="1"/>
  <c r="C65" i="1"/>
  <c r="C63" i="1"/>
  <c r="C60" i="1"/>
  <c r="C54" i="1"/>
  <c r="C52" i="1"/>
  <c r="C49" i="1"/>
  <c r="C48" i="1"/>
  <c r="C47" i="1"/>
  <c r="C44" i="1"/>
  <c r="C43" i="1"/>
  <c r="C41" i="1"/>
  <c r="C40" i="1"/>
  <c r="C38" i="1"/>
  <c r="C37" i="1"/>
  <c r="C35" i="1"/>
  <c r="C34" i="1"/>
  <c r="C33" i="1"/>
  <c r="C32" i="1"/>
  <c r="C31" i="1"/>
  <c r="C30" i="1"/>
  <c r="C29" i="1"/>
  <c r="C26" i="1"/>
  <c r="C20" i="1"/>
  <c r="C18" i="1"/>
  <c r="C17" i="1"/>
  <c r="C16" i="1"/>
  <c r="C15" i="1"/>
  <c r="F53" i="1"/>
  <c r="F19" i="1"/>
  <c r="F14" i="1"/>
  <c r="F13" i="1"/>
  <c r="F82" i="1"/>
  <c r="C46" i="1"/>
  <c r="C45" i="1"/>
  <c r="C78" i="1"/>
  <c r="D13" i="1"/>
  <c r="D12" i="1"/>
  <c r="C83" i="1"/>
  <c r="D76" i="1"/>
  <c r="C76" i="1"/>
  <c r="C57" i="1"/>
  <c r="C68" i="1"/>
  <c r="F76" i="1"/>
  <c r="D27" i="1"/>
  <c r="C101" i="1"/>
  <c r="C51" i="1"/>
  <c r="C53" i="1"/>
  <c r="C88" i="1"/>
  <c r="E12" i="1"/>
  <c r="E87" i="1"/>
  <c r="E115" i="1"/>
  <c r="C13" i="1"/>
  <c r="F50" i="1"/>
  <c r="F87" i="1"/>
  <c r="F115" i="1"/>
  <c r="D56" i="1"/>
  <c r="C93" i="1"/>
  <c r="C85" i="1"/>
  <c r="C39" i="1"/>
  <c r="D50" i="1"/>
  <c r="C56" i="1"/>
  <c r="C12" i="1"/>
  <c r="C50" i="1"/>
  <c r="D87" i="1"/>
  <c r="D115" i="1"/>
  <c r="C115" i="1"/>
  <c r="C87" i="1"/>
</calcChain>
</file>

<file path=xl/sharedStrings.xml><?xml version="1.0" encoding="utf-8"?>
<sst xmlns="http://schemas.openxmlformats.org/spreadsheetml/2006/main" count="122" uniqueCount="119">
  <si>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</si>
  <si>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</si>
  <si>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</si>
  <si>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</si>
  <si>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</si>
  <si>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</si>
  <si>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</si>
  <si>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</si>
  <si>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</si>
  <si>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</si>
  <si>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</si>
  <si>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</si>
  <si>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</si>
  <si>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</si>
  <si>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</si>
  <si>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</si>
  <si>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</si>
  <si>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</si>
  <si>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</si>
  <si>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</si>
  <si>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</si>
  <si>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</si>
  <si>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</si>
  <si>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</si>
  <si>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</si>
  <si>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</si>
  <si>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</si>
  <si>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</si>
  <si>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</si>
  <si>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</si>
  <si>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</si>
  <si>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</si>
  <si>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</si>
  <si>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</si>
  <si>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</si>
  <si>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</si>
  <si>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</si>
  <si>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</si>
  <si>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</si>
  <si>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</si>
  <si>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</si>
  <si>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</si>
  <si>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</si>
  <si>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</si>
  <si>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</si>
  <si>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</si>
  <si>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</si>
  <si>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</si>
  <si>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</si>
  <si>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</si>
  <si>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</si>
  <si>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</si>
  <si>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</si>
  <si>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</si>
  <si>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</si>
  <si>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</si>
  <si>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</si>
  <si>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</si>
  <si>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</si>
  <si>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</si>
  <si>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</si>
  <si>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</si>
  <si>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</si>
  <si>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</si>
  <si>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</si>
  <si>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</si>
  <si>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</si>
  <si>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</si>
  <si>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</si>
  <si>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</si>
  <si>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</si>
  <si>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</si>
  <si>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</si>
  <si>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</si>
  <si>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</si>
  <si>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</si>
  <si>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</si>
  <si>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</si>
  <si>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</si>
  <si>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</si>
  <si>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</si>
  <si>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</si>
  <si>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</si>
  <si>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</si>
  <si>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</si>
  <si>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</si>
  <si>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</si>
  <si>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</si>
  <si>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</si>
  <si>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Я. ЧАБАН</t>
  </si>
  <si>
    <t>С. МІНЬКО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</si>
  <si>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</si>
  <si>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</si>
  <si>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</si>
  <si>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</si>
  <si>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Доходи місцевого бюджету  на 2019 рік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</si>
  <si>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</si>
  <si>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</si>
  <si>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</si>
  <si>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</si>
  <si>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</si>
  <si>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</si>
  <si>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</si>
  <si>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</si>
  <si>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</si>
  <si>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</si>
  <si>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</si>
  <si>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</si>
  <si>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</si>
  <si>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</si>
  <si>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 xml:space="preserve">Субвенція з місцевого бюджету на реалізацію заходів, спрямованих на підвищення якості освіти за рахунок відповідної субвенції з державного бюджету </t>
  </si>
  <si>
    <t>Субвенція з державного бюджету місцевим бюджетам на будівництво нових, реконструкцію та капітальний ремонт існуючих спортивних п`ятдесятиметрових і двадцятип`ятиметрових басейнів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</si>
  <si>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</si>
  <si>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здійснення природоохоронних заходів на об`єктах комунальної власності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</si>
  <si>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</si>
  <si>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Кошти від відчуження майна, що належить Автономній Республіці Крим та майна, що перебуває в комунальній власності</t>
  </si>
  <si>
    <t>до рішення 51 сесії</t>
  </si>
  <si>
    <t>від 12.08.2019 № 5/3</t>
  </si>
  <si>
    <t>Запорізької області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</si>
</sst>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0" fontId="20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1" fillId="0" borderId="0" xfId="0" applyNumberFormat="1" applyFont="1"/>
    <xf numFmtId="0" fontId="21" fillId="0" borderId="0" xfId="0" applyFont="1"/>
    <xf numFmtId="0" fontId="22" fillId="0" borderId="0" xfId="0" applyFont="1"/>
    <xf numFmtId="4" fontId="19" fillId="0" borderId="1" xfId="0" applyNumberFormat="1" applyFont="1" applyBorder="1"/>
    <xf numFmtId="0" fontId="9" fillId="0" borderId="7" xfId="0" applyFont="1" applyBorder="1"/>
    <xf numFmtId="0" fontId="13" fillId="0" borderId="8" xfId="0" applyFont="1" applyBorder="1" applyAlignment="1">
      <alignment wrapText="1"/>
    </xf>
    <xf numFmtId="4" fontId="12" fillId="0" borderId="8" xfId="0" applyNumberFormat="1" applyFont="1" applyBorder="1"/>
    <xf numFmtId="4" fontId="12" fillId="0" borderId="9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0"/>
  <sheetViews>
    <sheetView tabSelected="1" view="pageLayout" topLeftCell="C13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116</v>
      </c>
      <c r="F2" s="9"/>
    </row>
    <row r="3" spans="1:252" x14ac:dyDescent="0.2">
      <c r="C3" s="9"/>
      <c r="D3" s="9"/>
      <c r="E3" s="9" t="s">
        <v>15</v>
      </c>
      <c r="F3" s="9"/>
    </row>
    <row r="4" spans="1:252" x14ac:dyDescent="0.2">
      <c r="C4" s="3"/>
      <c r="D4" s="3"/>
      <c r="E4" s="3" t="s">
        <v>118</v>
      </c>
      <c r="F4" s="3"/>
    </row>
    <row r="5" spans="1:252" x14ac:dyDescent="0.2">
      <c r="A5" s="4"/>
      <c r="B5" s="5"/>
      <c r="C5" s="9"/>
      <c r="D5" s="9"/>
      <c r="E5" s="9" t="s">
        <v>117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0" t="s">
        <v>95</v>
      </c>
      <c r="B7" s="80"/>
      <c r="C7" s="80"/>
      <c r="D7" s="80"/>
      <c r="E7" s="80"/>
      <c r="F7" s="80"/>
      <c r="G7" s="6"/>
    </row>
    <row r="8" spans="1:252" ht="18" x14ac:dyDescent="0.25">
      <c r="A8" s="7"/>
      <c r="B8" s="8"/>
      <c r="C8" s="8"/>
      <c r="D8" s="8"/>
      <c r="E8" s="9"/>
      <c r="F8" s="63" t="s">
        <v>16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74" t="s">
        <v>0</v>
      </c>
      <c r="B10" s="76" t="s">
        <v>91</v>
      </c>
      <c r="C10" s="78" t="s">
        <v>92</v>
      </c>
      <c r="D10" s="78" t="s">
        <v>74</v>
      </c>
      <c r="E10" s="78" t="s">
        <v>14</v>
      </c>
      <c r="F10" s="82"/>
    </row>
    <row r="11" spans="1:252" ht="47.25" customHeight="1" x14ac:dyDescent="0.2">
      <c r="A11" s="75"/>
      <c r="B11" s="77"/>
      <c r="C11" s="79"/>
      <c r="D11" s="81"/>
      <c r="E11" s="11" t="s">
        <v>93</v>
      </c>
      <c r="F11" s="44" t="s">
        <v>17</v>
      </c>
    </row>
    <row r="12" spans="1:252" ht="15" customHeight="1" x14ac:dyDescent="0.2">
      <c r="A12" s="13">
        <v>10000000</v>
      </c>
      <c r="B12" s="12" t="s">
        <v>1</v>
      </c>
      <c r="C12" s="31">
        <f>SUM(D12+E12)</f>
        <v>598684000</v>
      </c>
      <c r="D12" s="27">
        <f>SUM(D13+D21+D27+D45)</f>
        <v>598474000</v>
      </c>
      <c r="E12" s="27">
        <f>SUM(E13+E21+E27+E45)</f>
        <v>210000</v>
      </c>
      <c r="F12" s="45">
        <f>SUM(+F21+F27+F45)</f>
        <v>0</v>
      </c>
      <c r="G12" s="32"/>
    </row>
    <row r="13" spans="1:252" ht="22.9" customHeight="1" x14ac:dyDescent="0.2">
      <c r="A13" s="13">
        <v>11000000</v>
      </c>
      <c r="B13" s="34" t="s">
        <v>2</v>
      </c>
      <c r="C13" s="31">
        <f t="shared" ref="C13:C77" si="0">SUM(D13+E13)</f>
        <v>355500000</v>
      </c>
      <c r="D13" s="27">
        <f>SUM(D14+D19)</f>
        <v>355500000</v>
      </c>
      <c r="E13" s="27">
        <f>SUM(E14+E19)</f>
        <v>0</v>
      </c>
      <c r="F13" s="45">
        <f>SUM(F14+F19)</f>
        <v>0</v>
      </c>
    </row>
    <row r="14" spans="1:252" ht="16.149999999999999" customHeight="1" x14ac:dyDescent="0.2">
      <c r="A14" s="23">
        <v>11010000</v>
      </c>
      <c r="B14" s="35" t="s">
        <v>55</v>
      </c>
      <c r="C14" s="31">
        <f t="shared" si="0"/>
        <v>354200000</v>
      </c>
      <c r="D14" s="31">
        <f>SUM(D15:D18)</f>
        <v>354200000</v>
      </c>
      <c r="E14" s="31">
        <f>SUM(E15:E18)</f>
        <v>0</v>
      </c>
      <c r="F14" s="33">
        <f>SUM(F15:F18)</f>
        <v>0</v>
      </c>
      <c r="G14" s="59"/>
    </row>
    <row r="15" spans="1:252" s="20" customFormat="1" ht="22.15" customHeight="1" x14ac:dyDescent="0.2">
      <c r="A15" s="21">
        <v>11010100</v>
      </c>
      <c r="B15" s="26" t="s">
        <v>52</v>
      </c>
      <c r="C15" s="31">
        <f t="shared" si="0"/>
        <v>310150000</v>
      </c>
      <c r="D15" s="28">
        <v>310150000</v>
      </c>
      <c r="E15" s="28">
        <v>0</v>
      </c>
      <c r="F15" s="46">
        <v>0</v>
      </c>
      <c r="G15" s="5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6" t="s">
        <v>50</v>
      </c>
      <c r="C16" s="31">
        <f t="shared" si="0"/>
        <v>30700000</v>
      </c>
      <c r="D16" s="29">
        <v>30700000</v>
      </c>
      <c r="E16" s="29">
        <v>0</v>
      </c>
      <c r="F16" s="47">
        <v>0</v>
      </c>
      <c r="G16" s="5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6" t="s">
        <v>54</v>
      </c>
      <c r="C17" s="31">
        <f t="shared" si="0"/>
        <v>5700000</v>
      </c>
      <c r="D17" s="29">
        <v>5700000</v>
      </c>
      <c r="E17" s="29">
        <v>0</v>
      </c>
      <c r="F17" s="47">
        <v>0</v>
      </c>
      <c r="G17" s="5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6" t="s">
        <v>51</v>
      </c>
      <c r="C18" s="31">
        <f t="shared" si="0"/>
        <v>7650000</v>
      </c>
      <c r="D18" s="29">
        <v>7650000</v>
      </c>
      <c r="E18" s="29">
        <v>0</v>
      </c>
      <c r="F18" s="47">
        <v>0</v>
      </c>
      <c r="G18" s="5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3">
        <v>11020000</v>
      </c>
      <c r="B19" s="35" t="s">
        <v>22</v>
      </c>
      <c r="C19" s="31">
        <f t="shared" si="0"/>
        <v>1300000</v>
      </c>
      <c r="D19" s="31">
        <f>SUM(D20:D20)</f>
        <v>1300000</v>
      </c>
      <c r="E19" s="31">
        <f>SUM(E20:E20)</f>
        <v>0</v>
      </c>
      <c r="F19" s="33">
        <f>SUM(F20:F20)</f>
        <v>0</v>
      </c>
    </row>
    <row r="20" spans="1:252" ht="25.5" customHeight="1" x14ac:dyDescent="0.2">
      <c r="A20" s="14">
        <v>11020200</v>
      </c>
      <c r="B20" s="37" t="s">
        <v>31</v>
      </c>
      <c r="C20" s="31">
        <f t="shared" si="0"/>
        <v>1300000</v>
      </c>
      <c r="D20" s="29">
        <v>1300000</v>
      </c>
      <c r="E20" s="30">
        <v>0</v>
      </c>
      <c r="F20" s="48">
        <v>0</v>
      </c>
    </row>
    <row r="21" spans="1:252" x14ac:dyDescent="0.2">
      <c r="A21" s="23">
        <v>14000000</v>
      </c>
      <c r="B21" s="39" t="s">
        <v>57</v>
      </c>
      <c r="C21" s="31">
        <f>SUM(D21+E21)</f>
        <v>75000000</v>
      </c>
      <c r="D21" s="31">
        <f>SUM(D22+D24+D26)</f>
        <v>75000000</v>
      </c>
      <c r="E21" s="31">
        <f>SUM(E26)</f>
        <v>0</v>
      </c>
      <c r="F21" s="33">
        <v>0</v>
      </c>
      <c r="G21" s="32"/>
    </row>
    <row r="22" spans="1:252" ht="22.5" x14ac:dyDescent="0.2">
      <c r="A22" s="23">
        <v>14020000</v>
      </c>
      <c r="B22" s="42" t="s">
        <v>79</v>
      </c>
      <c r="C22" s="31">
        <f>SUM(C23)</f>
        <v>7000000</v>
      </c>
      <c r="D22" s="31">
        <f>SUM(D23)</f>
        <v>7000000</v>
      </c>
      <c r="E22" s="31">
        <v>0</v>
      </c>
      <c r="F22" s="33">
        <v>0</v>
      </c>
      <c r="G22" s="32"/>
    </row>
    <row r="23" spans="1:252" x14ac:dyDescent="0.2">
      <c r="A23" s="17">
        <v>14021900</v>
      </c>
      <c r="B23" s="40" t="s">
        <v>80</v>
      </c>
      <c r="C23" s="29">
        <f>SUM(D23+E23)</f>
        <v>7000000</v>
      </c>
      <c r="D23" s="29">
        <v>7000000</v>
      </c>
      <c r="E23" s="29">
        <v>0</v>
      </c>
      <c r="F23" s="47">
        <v>0</v>
      </c>
      <c r="G23" s="32"/>
    </row>
    <row r="24" spans="1:252" ht="18.75" x14ac:dyDescent="0.2">
      <c r="A24" s="23">
        <v>14030000</v>
      </c>
      <c r="B24" s="61" t="s">
        <v>81</v>
      </c>
      <c r="C24" s="31">
        <f>SUM(C25)</f>
        <v>27000000</v>
      </c>
      <c r="D24" s="31">
        <f>SUM(D25)</f>
        <v>27000000</v>
      </c>
      <c r="E24" s="31">
        <v>0</v>
      </c>
      <c r="F24" s="33">
        <v>0</v>
      </c>
      <c r="G24" s="32"/>
    </row>
    <row r="25" spans="1:252" x14ac:dyDescent="0.2">
      <c r="A25" s="17">
        <v>14031900</v>
      </c>
      <c r="B25" s="40" t="s">
        <v>80</v>
      </c>
      <c r="C25" s="29">
        <f>SUM(D25+E25)</f>
        <v>27000000</v>
      </c>
      <c r="D25" s="29">
        <v>27000000</v>
      </c>
      <c r="E25" s="29">
        <v>0</v>
      </c>
      <c r="F25" s="47">
        <v>0</v>
      </c>
      <c r="G25" s="32"/>
    </row>
    <row r="26" spans="1:252" ht="26.45" customHeight="1" x14ac:dyDescent="0.2">
      <c r="A26" s="23">
        <v>14040000</v>
      </c>
      <c r="B26" s="42" t="s">
        <v>58</v>
      </c>
      <c r="C26" s="31">
        <f t="shared" si="0"/>
        <v>41000000</v>
      </c>
      <c r="D26" s="31">
        <v>41000000</v>
      </c>
      <c r="E26" s="31">
        <v>0</v>
      </c>
      <c r="F26" s="33">
        <v>0</v>
      </c>
    </row>
    <row r="27" spans="1:252" x14ac:dyDescent="0.2">
      <c r="A27" s="49">
        <v>18000000</v>
      </c>
      <c r="B27" s="38" t="s">
        <v>59</v>
      </c>
      <c r="C27" s="31">
        <f t="shared" si="0"/>
        <v>167974000</v>
      </c>
      <c r="D27" s="31">
        <f>SUM(D28+D39+D42)</f>
        <v>167974000</v>
      </c>
      <c r="E27" s="31">
        <f>SUM(E28+E39+E42)</f>
        <v>0</v>
      </c>
      <c r="F27" s="33">
        <f>SUM(F28+F39+F42)</f>
        <v>0</v>
      </c>
    </row>
    <row r="28" spans="1:252" x14ac:dyDescent="0.2">
      <c r="A28" s="49">
        <v>18010000</v>
      </c>
      <c r="B28" s="39" t="s">
        <v>60</v>
      </c>
      <c r="C28" s="31">
        <f t="shared" si="0"/>
        <v>67926000</v>
      </c>
      <c r="D28" s="31">
        <f>SUM(D29:D38)</f>
        <v>67926000</v>
      </c>
      <c r="E28" s="31">
        <f>SUM(E29:E38)</f>
        <v>0</v>
      </c>
      <c r="F28" s="33">
        <f>SUM(F29:F38)</f>
        <v>0</v>
      </c>
      <c r="G28" s="32"/>
    </row>
    <row r="29" spans="1:252" ht="33.75" customHeight="1" x14ac:dyDescent="0.2">
      <c r="A29" s="50">
        <v>18010100</v>
      </c>
      <c r="B29" s="26" t="s">
        <v>61</v>
      </c>
      <c r="C29" s="31">
        <f t="shared" si="0"/>
        <v>60000</v>
      </c>
      <c r="D29" s="29">
        <v>60000</v>
      </c>
      <c r="E29" s="29">
        <v>0</v>
      </c>
      <c r="F29" s="47">
        <v>0</v>
      </c>
      <c r="G29" s="32"/>
    </row>
    <row r="30" spans="1:252" ht="33" customHeight="1" x14ac:dyDescent="0.2">
      <c r="A30" s="17">
        <v>18010200</v>
      </c>
      <c r="B30" s="26" t="s">
        <v>62</v>
      </c>
      <c r="C30" s="31">
        <f t="shared" si="0"/>
        <v>3700000</v>
      </c>
      <c r="D30" s="29">
        <v>3700000</v>
      </c>
      <c r="E30" s="29">
        <v>0</v>
      </c>
      <c r="F30" s="47">
        <v>0</v>
      </c>
    </row>
    <row r="31" spans="1:252" ht="36" customHeight="1" x14ac:dyDescent="0.2">
      <c r="A31" s="17">
        <v>18010300</v>
      </c>
      <c r="B31" s="26" t="s">
        <v>63</v>
      </c>
      <c r="C31" s="31">
        <f t="shared" si="0"/>
        <v>5600000</v>
      </c>
      <c r="D31" s="29">
        <v>5600000</v>
      </c>
      <c r="E31" s="29">
        <v>0</v>
      </c>
      <c r="F31" s="47">
        <v>0</v>
      </c>
    </row>
    <row r="32" spans="1:252" ht="32.25" customHeight="1" x14ac:dyDescent="0.2">
      <c r="A32" s="17">
        <v>18010400</v>
      </c>
      <c r="B32" s="26" t="s">
        <v>64</v>
      </c>
      <c r="C32" s="31">
        <f t="shared" si="0"/>
        <v>7900000</v>
      </c>
      <c r="D32" s="29">
        <v>7900000</v>
      </c>
      <c r="E32" s="29">
        <v>0</v>
      </c>
      <c r="F32" s="47">
        <v>0</v>
      </c>
      <c r="G32" s="59"/>
    </row>
    <row r="33" spans="1:7" x14ac:dyDescent="0.2">
      <c r="A33" s="17">
        <v>18010500</v>
      </c>
      <c r="B33" s="40" t="s">
        <v>18</v>
      </c>
      <c r="C33" s="31">
        <f t="shared" si="0"/>
        <v>16800000</v>
      </c>
      <c r="D33" s="29">
        <v>16800000</v>
      </c>
      <c r="E33" s="29">
        <v>0</v>
      </c>
      <c r="F33" s="47">
        <v>0</v>
      </c>
      <c r="G33" s="32"/>
    </row>
    <row r="34" spans="1:7" x14ac:dyDescent="0.2">
      <c r="A34" s="17">
        <v>18010600</v>
      </c>
      <c r="B34" s="40" t="s">
        <v>19</v>
      </c>
      <c r="C34" s="31">
        <f t="shared" si="0"/>
        <v>19200000</v>
      </c>
      <c r="D34" s="29">
        <v>19200000</v>
      </c>
      <c r="E34" s="29">
        <v>0</v>
      </c>
      <c r="F34" s="47">
        <v>0</v>
      </c>
    </row>
    <row r="35" spans="1:7" x14ac:dyDescent="0.2">
      <c r="A35" s="17">
        <v>18010700</v>
      </c>
      <c r="B35" s="40" t="s">
        <v>20</v>
      </c>
      <c r="C35" s="31">
        <f t="shared" si="0"/>
        <v>1500000</v>
      </c>
      <c r="D35" s="29">
        <v>1500000</v>
      </c>
      <c r="E35" s="29">
        <v>0</v>
      </c>
      <c r="F35" s="47">
        <v>0</v>
      </c>
      <c r="G35" s="32"/>
    </row>
    <row r="36" spans="1:7" x14ac:dyDescent="0.2">
      <c r="A36" s="17">
        <v>18010900</v>
      </c>
      <c r="B36" s="40" t="s">
        <v>21</v>
      </c>
      <c r="C36" s="31">
        <f t="shared" si="0"/>
        <v>12700000</v>
      </c>
      <c r="D36" s="29">
        <v>12700000</v>
      </c>
      <c r="E36" s="29">
        <v>0</v>
      </c>
      <c r="F36" s="47">
        <v>0</v>
      </c>
      <c r="G36" s="32"/>
    </row>
    <row r="37" spans="1:7" x14ac:dyDescent="0.2">
      <c r="A37" s="17">
        <v>18011000</v>
      </c>
      <c r="B37" s="40" t="s">
        <v>65</v>
      </c>
      <c r="C37" s="31">
        <f t="shared" si="0"/>
        <v>320000</v>
      </c>
      <c r="D37" s="29">
        <v>320000</v>
      </c>
      <c r="E37" s="29">
        <v>0</v>
      </c>
      <c r="F37" s="47">
        <v>0</v>
      </c>
      <c r="G37" s="32"/>
    </row>
    <row r="38" spans="1:7" x14ac:dyDescent="0.2">
      <c r="A38" s="17">
        <v>18011100</v>
      </c>
      <c r="B38" s="40" t="s">
        <v>66</v>
      </c>
      <c r="C38" s="31">
        <f t="shared" si="0"/>
        <v>146000</v>
      </c>
      <c r="D38" s="29">
        <v>146000</v>
      </c>
      <c r="E38" s="29">
        <v>0</v>
      </c>
      <c r="F38" s="47">
        <v>0</v>
      </c>
    </row>
    <row r="39" spans="1:7" x14ac:dyDescent="0.2">
      <c r="A39" s="23">
        <v>18030000</v>
      </c>
      <c r="B39" s="41" t="s">
        <v>30</v>
      </c>
      <c r="C39" s="31">
        <f t="shared" si="0"/>
        <v>48000</v>
      </c>
      <c r="D39" s="31">
        <f>SUM(D40:D41)</f>
        <v>48000</v>
      </c>
      <c r="E39" s="31">
        <f>SUM(E40:E41)</f>
        <v>0</v>
      </c>
      <c r="F39" s="33">
        <f>SUM(F40:F41)</f>
        <v>0</v>
      </c>
      <c r="G39" s="59"/>
    </row>
    <row r="40" spans="1:7" x14ac:dyDescent="0.2">
      <c r="A40" s="17">
        <v>18030100</v>
      </c>
      <c r="B40" s="26" t="s">
        <v>32</v>
      </c>
      <c r="C40" s="31">
        <f t="shared" si="0"/>
        <v>6000</v>
      </c>
      <c r="D40" s="29">
        <v>6000</v>
      </c>
      <c r="E40" s="29">
        <v>0</v>
      </c>
      <c r="F40" s="47">
        <v>0</v>
      </c>
    </row>
    <row r="41" spans="1:7" x14ac:dyDescent="0.2">
      <c r="A41" s="17">
        <v>18030200</v>
      </c>
      <c r="B41" s="26" t="s">
        <v>33</v>
      </c>
      <c r="C41" s="31">
        <f t="shared" si="0"/>
        <v>42000</v>
      </c>
      <c r="D41" s="29">
        <v>42000</v>
      </c>
      <c r="E41" s="29">
        <v>0</v>
      </c>
      <c r="F41" s="47">
        <v>0</v>
      </c>
    </row>
    <row r="42" spans="1:7" x14ac:dyDescent="0.2">
      <c r="A42" s="23">
        <v>18050000</v>
      </c>
      <c r="B42" s="35" t="s">
        <v>34</v>
      </c>
      <c r="C42" s="31">
        <f t="shared" si="0"/>
        <v>100000000</v>
      </c>
      <c r="D42" s="27">
        <f>SUM(D43:D44)</f>
        <v>100000000</v>
      </c>
      <c r="E42" s="27">
        <f>SUM(E43:E44)</f>
        <v>0</v>
      </c>
      <c r="F42" s="45">
        <f>SUM(F43:F44)</f>
        <v>0</v>
      </c>
      <c r="G42" s="60"/>
    </row>
    <row r="43" spans="1:7" x14ac:dyDescent="0.2">
      <c r="A43" s="17">
        <v>18050300</v>
      </c>
      <c r="B43" s="36" t="s">
        <v>35</v>
      </c>
      <c r="C43" s="31">
        <f t="shared" si="0"/>
        <v>17000000</v>
      </c>
      <c r="D43" s="30">
        <v>17000000</v>
      </c>
      <c r="E43" s="30">
        <v>0</v>
      </c>
      <c r="F43" s="48">
        <v>0</v>
      </c>
    </row>
    <row r="44" spans="1:7" x14ac:dyDescent="0.2">
      <c r="A44" s="17">
        <v>18050400</v>
      </c>
      <c r="B44" s="36" t="s">
        <v>36</v>
      </c>
      <c r="C44" s="31">
        <f t="shared" si="0"/>
        <v>83000000</v>
      </c>
      <c r="D44" s="30">
        <v>83000000</v>
      </c>
      <c r="E44" s="30">
        <v>0</v>
      </c>
      <c r="F44" s="48">
        <v>0</v>
      </c>
    </row>
    <row r="45" spans="1:7" x14ac:dyDescent="0.2">
      <c r="A45" s="23">
        <v>19000000</v>
      </c>
      <c r="B45" s="35" t="s">
        <v>37</v>
      </c>
      <c r="C45" s="31">
        <f>SUM(C46)</f>
        <v>210000</v>
      </c>
      <c r="D45" s="31">
        <f>SUM(D46)</f>
        <v>0</v>
      </c>
      <c r="E45" s="31">
        <f>SUM(E46)</f>
        <v>210000</v>
      </c>
      <c r="F45" s="33">
        <f>SUM(F46)</f>
        <v>0</v>
      </c>
    </row>
    <row r="46" spans="1:7" x14ac:dyDescent="0.2">
      <c r="A46" s="23">
        <v>19010000</v>
      </c>
      <c r="B46" s="35" t="s">
        <v>45</v>
      </c>
      <c r="C46" s="31">
        <f t="shared" si="0"/>
        <v>210000</v>
      </c>
      <c r="D46" s="31">
        <f>SUM(D47:D49)</f>
        <v>0</v>
      </c>
      <c r="E46" s="31">
        <f>SUM(E47:E49)</f>
        <v>210000</v>
      </c>
      <c r="F46" s="33">
        <f>SUM(F47:F49)</f>
        <v>0</v>
      </c>
    </row>
    <row r="47" spans="1:7" ht="23.45" customHeight="1" x14ac:dyDescent="0.2">
      <c r="A47" s="17">
        <v>19010100</v>
      </c>
      <c r="B47" s="36" t="s">
        <v>46</v>
      </c>
      <c r="C47" s="31">
        <f t="shared" si="0"/>
        <v>176000</v>
      </c>
      <c r="D47" s="30">
        <v>0</v>
      </c>
      <c r="E47" s="29">
        <v>176000</v>
      </c>
      <c r="F47" s="48">
        <v>0</v>
      </c>
    </row>
    <row r="48" spans="1:7" ht="24" customHeight="1" x14ac:dyDescent="0.2">
      <c r="A48" s="17">
        <v>19010200</v>
      </c>
      <c r="B48" s="36" t="s">
        <v>47</v>
      </c>
      <c r="C48" s="31">
        <f t="shared" si="0"/>
        <v>26000</v>
      </c>
      <c r="D48" s="30">
        <v>0</v>
      </c>
      <c r="E48" s="29">
        <v>26000</v>
      </c>
      <c r="F48" s="48">
        <v>0</v>
      </c>
    </row>
    <row r="49" spans="1:7" ht="36" customHeight="1" x14ac:dyDescent="0.2">
      <c r="A49" s="17">
        <v>19010300</v>
      </c>
      <c r="B49" s="36" t="s">
        <v>48</v>
      </c>
      <c r="C49" s="31">
        <f t="shared" si="0"/>
        <v>8000</v>
      </c>
      <c r="D49" s="30">
        <v>0</v>
      </c>
      <c r="E49" s="29">
        <v>8000</v>
      </c>
      <c r="F49" s="48">
        <v>0</v>
      </c>
    </row>
    <row r="50" spans="1:7" x14ac:dyDescent="0.2">
      <c r="A50" s="13">
        <v>20000000</v>
      </c>
      <c r="B50" s="34" t="s">
        <v>3</v>
      </c>
      <c r="C50" s="31">
        <f t="shared" si="0"/>
        <v>58880800</v>
      </c>
      <c r="D50" s="31">
        <f>SUM(D51+D56+D67+D72)</f>
        <v>17293000</v>
      </c>
      <c r="E50" s="31">
        <f>SUM(E51+E56+E67+E72)</f>
        <v>41587800</v>
      </c>
      <c r="F50" s="33">
        <f>SUM(F51+F56+F67+F72)</f>
        <v>4500000</v>
      </c>
    </row>
    <row r="51" spans="1:7" x14ac:dyDescent="0.2">
      <c r="A51" s="13">
        <v>21000000</v>
      </c>
      <c r="B51" s="34" t="s">
        <v>4</v>
      </c>
      <c r="C51" s="31">
        <f t="shared" si="0"/>
        <v>1403000</v>
      </c>
      <c r="D51" s="31">
        <f>SUM(D52+D53)</f>
        <v>1403000</v>
      </c>
      <c r="E51" s="31">
        <f>SUM(E52:E53)</f>
        <v>0</v>
      </c>
      <c r="F51" s="33">
        <f>SUM(F52)</f>
        <v>0</v>
      </c>
      <c r="G51" s="60"/>
    </row>
    <row r="52" spans="1:7" ht="33.75" customHeight="1" x14ac:dyDescent="0.2">
      <c r="A52" s="17">
        <v>21010300</v>
      </c>
      <c r="B52" s="36" t="s">
        <v>56</v>
      </c>
      <c r="C52" s="31">
        <f t="shared" si="0"/>
        <v>303000</v>
      </c>
      <c r="D52" s="30">
        <v>303000</v>
      </c>
      <c r="E52" s="30">
        <v>0</v>
      </c>
      <c r="F52" s="48">
        <v>0</v>
      </c>
    </row>
    <row r="53" spans="1:7" ht="15.6" customHeight="1" x14ac:dyDescent="0.2">
      <c r="A53" s="23">
        <v>21080000</v>
      </c>
      <c r="B53" s="35" t="s">
        <v>5</v>
      </c>
      <c r="C53" s="31">
        <f t="shared" si="0"/>
        <v>1100000</v>
      </c>
      <c r="D53" s="31">
        <f>SUM(D54:D55)</f>
        <v>1100000</v>
      </c>
      <c r="E53" s="31">
        <f>SUM(E54:E54)</f>
        <v>0</v>
      </c>
      <c r="F53" s="33">
        <f>SUM(F54:F54)</f>
        <v>0</v>
      </c>
      <c r="G53" s="60"/>
    </row>
    <row r="54" spans="1:7" ht="15" customHeight="1" x14ac:dyDescent="0.2">
      <c r="A54" s="14">
        <v>21081100</v>
      </c>
      <c r="B54" s="37" t="s">
        <v>23</v>
      </c>
      <c r="C54" s="31">
        <f t="shared" si="0"/>
        <v>1000000</v>
      </c>
      <c r="D54" s="69">
        <v>1000000</v>
      </c>
      <c r="E54" s="30">
        <v>0</v>
      </c>
      <c r="F54" s="48">
        <v>0</v>
      </c>
    </row>
    <row r="55" spans="1:7" ht="22.15" customHeight="1" x14ac:dyDescent="0.2">
      <c r="A55" s="14">
        <v>21081500</v>
      </c>
      <c r="B55" s="37" t="s">
        <v>109</v>
      </c>
      <c r="C55" s="31">
        <f t="shared" si="0"/>
        <v>100000</v>
      </c>
      <c r="D55" s="69">
        <v>100000</v>
      </c>
      <c r="E55" s="30">
        <v>0</v>
      </c>
      <c r="F55" s="48">
        <v>0</v>
      </c>
    </row>
    <row r="56" spans="1:7" ht="22.9" customHeight="1" x14ac:dyDescent="0.2">
      <c r="A56" s="13">
        <v>22000000</v>
      </c>
      <c r="B56" s="34" t="s">
        <v>38</v>
      </c>
      <c r="C56" s="31">
        <f t="shared" si="0"/>
        <v>9190000</v>
      </c>
      <c r="D56" s="31">
        <f>SUM(D57+D62+D64)</f>
        <v>9190000</v>
      </c>
      <c r="E56" s="31">
        <f>SUM(E57+E62+E64)</f>
        <v>0</v>
      </c>
      <c r="F56" s="33">
        <f>SUM(F57+F62+F64)</f>
        <v>0</v>
      </c>
    </row>
    <row r="57" spans="1:7" x14ac:dyDescent="0.2">
      <c r="A57" s="23">
        <v>22010000</v>
      </c>
      <c r="B57" s="35" t="s">
        <v>67</v>
      </c>
      <c r="C57" s="31">
        <f t="shared" si="0"/>
        <v>8100000</v>
      </c>
      <c r="D57" s="31">
        <f>SUM(D58:D61)</f>
        <v>8100000</v>
      </c>
      <c r="E57" s="31">
        <f>SUM(E59:E61)</f>
        <v>0</v>
      </c>
      <c r="F57" s="33">
        <f>SUM(F59:F61)</f>
        <v>0</v>
      </c>
      <c r="G57" s="60"/>
    </row>
    <row r="58" spans="1:7" ht="45" x14ac:dyDescent="0.2">
      <c r="A58" s="17">
        <v>22010200</v>
      </c>
      <c r="B58" s="36" t="s">
        <v>96</v>
      </c>
      <c r="C58" s="31">
        <f>SUM(D58)</f>
        <v>100000</v>
      </c>
      <c r="D58" s="29">
        <v>100000</v>
      </c>
      <c r="E58" s="29">
        <v>0</v>
      </c>
      <c r="F58" s="47">
        <v>0</v>
      </c>
      <c r="G58" s="60"/>
    </row>
    <row r="59" spans="1:7" ht="22.5" x14ac:dyDescent="0.2">
      <c r="A59" s="17">
        <v>22010300</v>
      </c>
      <c r="B59" s="36" t="s">
        <v>75</v>
      </c>
      <c r="C59" s="31">
        <f t="shared" si="0"/>
        <v>350000</v>
      </c>
      <c r="D59" s="29">
        <v>350000</v>
      </c>
      <c r="E59" s="29">
        <v>0</v>
      </c>
      <c r="F59" s="47">
        <v>0</v>
      </c>
    </row>
    <row r="60" spans="1:7" ht="14.25" customHeight="1" x14ac:dyDescent="0.2">
      <c r="A60" s="17">
        <v>22012500</v>
      </c>
      <c r="B60" s="36" t="s">
        <v>68</v>
      </c>
      <c r="C60" s="31">
        <f t="shared" si="0"/>
        <v>7500000</v>
      </c>
      <c r="D60" s="29">
        <v>7500000</v>
      </c>
      <c r="E60" s="29">
        <v>0</v>
      </c>
      <c r="F60" s="47">
        <v>0</v>
      </c>
    </row>
    <row r="61" spans="1:7" ht="22.15" customHeight="1" x14ac:dyDescent="0.2">
      <c r="A61" s="17">
        <v>22012600</v>
      </c>
      <c r="B61" s="36" t="s">
        <v>76</v>
      </c>
      <c r="C61" s="31">
        <f t="shared" si="0"/>
        <v>150000</v>
      </c>
      <c r="D61" s="29">
        <v>150000</v>
      </c>
      <c r="E61" s="29">
        <v>0</v>
      </c>
      <c r="F61" s="47">
        <v>0</v>
      </c>
    </row>
    <row r="62" spans="1:7" ht="24" customHeight="1" x14ac:dyDescent="0.2">
      <c r="A62" s="23">
        <v>22080000</v>
      </c>
      <c r="B62" s="35" t="s">
        <v>39</v>
      </c>
      <c r="C62" s="31">
        <f t="shared" si="0"/>
        <v>1000000</v>
      </c>
      <c r="D62" s="27">
        <f>SUM(D63)</f>
        <v>1000000</v>
      </c>
      <c r="E62" s="27">
        <f>SUM(E63)</f>
        <v>0</v>
      </c>
      <c r="F62" s="45">
        <f>SUM(F63)</f>
        <v>0</v>
      </c>
      <c r="G62" s="60"/>
    </row>
    <row r="63" spans="1:7" ht="22.9" customHeight="1" x14ac:dyDescent="0.2">
      <c r="A63" s="18">
        <v>22080400</v>
      </c>
      <c r="B63" s="37" t="s">
        <v>40</v>
      </c>
      <c r="C63" s="31">
        <f t="shared" si="0"/>
        <v>1000000</v>
      </c>
      <c r="D63" s="29">
        <v>1000000</v>
      </c>
      <c r="E63" s="29">
        <v>0</v>
      </c>
      <c r="F63" s="47">
        <v>0</v>
      </c>
    </row>
    <row r="64" spans="1:7" x14ac:dyDescent="0.2">
      <c r="A64" s="23">
        <v>22090000</v>
      </c>
      <c r="B64" s="35" t="s">
        <v>6</v>
      </c>
      <c r="C64" s="31">
        <f t="shared" si="0"/>
        <v>90000</v>
      </c>
      <c r="D64" s="27">
        <f>SUM(D65:D66)</f>
        <v>90000</v>
      </c>
      <c r="E64" s="27">
        <f>SUM(E65:E66)</f>
        <v>0</v>
      </c>
      <c r="F64" s="45">
        <f>SUM(F65:F66)</f>
        <v>0</v>
      </c>
      <c r="G64" s="60"/>
    </row>
    <row r="65" spans="1:7" ht="33" customHeight="1" x14ac:dyDescent="0.2">
      <c r="A65" s="17">
        <v>22090100</v>
      </c>
      <c r="B65" s="36" t="s">
        <v>24</v>
      </c>
      <c r="C65" s="31">
        <f t="shared" si="0"/>
        <v>35000</v>
      </c>
      <c r="D65" s="30">
        <v>35000</v>
      </c>
      <c r="E65" s="29">
        <v>0</v>
      </c>
      <c r="F65" s="47">
        <v>0</v>
      </c>
    </row>
    <row r="66" spans="1:7" ht="22.9" customHeight="1" x14ac:dyDescent="0.2">
      <c r="A66" s="21">
        <v>22090400</v>
      </c>
      <c r="B66" s="36" t="s">
        <v>25</v>
      </c>
      <c r="C66" s="31">
        <f t="shared" si="0"/>
        <v>55000</v>
      </c>
      <c r="D66" s="30">
        <v>55000</v>
      </c>
      <c r="E66" s="30">
        <v>0</v>
      </c>
      <c r="F66" s="48">
        <v>0</v>
      </c>
    </row>
    <row r="67" spans="1:7" ht="14.25" customHeight="1" x14ac:dyDescent="0.2">
      <c r="A67" s="13">
        <v>24000000</v>
      </c>
      <c r="B67" s="34" t="s">
        <v>7</v>
      </c>
      <c r="C67" s="31">
        <f t="shared" si="0"/>
        <v>11215000</v>
      </c>
      <c r="D67" s="31">
        <f>SUM(D68)</f>
        <v>6700000</v>
      </c>
      <c r="E67" s="31">
        <f>SUM(E68+E71)</f>
        <v>4515000</v>
      </c>
      <c r="F67" s="33">
        <f>SUM(F68+F71)</f>
        <v>4500000</v>
      </c>
      <c r="G67" s="60"/>
    </row>
    <row r="68" spans="1:7" ht="12.75" customHeight="1" x14ac:dyDescent="0.2">
      <c r="A68" s="23">
        <v>24060000</v>
      </c>
      <c r="B68" s="35" t="s">
        <v>5</v>
      </c>
      <c r="C68" s="31">
        <f t="shared" si="0"/>
        <v>6715000</v>
      </c>
      <c r="D68" s="31">
        <f>SUM(D69:D70)</f>
        <v>6700000</v>
      </c>
      <c r="E68" s="31">
        <f>SUM(E69:E70)</f>
        <v>15000</v>
      </c>
      <c r="F68" s="33">
        <f>SUM(F69:F70)</f>
        <v>0</v>
      </c>
    </row>
    <row r="69" spans="1:7" x14ac:dyDescent="0.2">
      <c r="A69" s="14">
        <v>24060300</v>
      </c>
      <c r="B69" s="37" t="s">
        <v>5</v>
      </c>
      <c r="C69" s="31">
        <f t="shared" si="0"/>
        <v>6700000</v>
      </c>
      <c r="D69" s="29">
        <v>6700000</v>
      </c>
      <c r="E69" s="29">
        <v>0</v>
      </c>
      <c r="F69" s="47">
        <v>0</v>
      </c>
    </row>
    <row r="70" spans="1:7" ht="34.15" customHeight="1" x14ac:dyDescent="0.2">
      <c r="A70" s="16">
        <v>24062100</v>
      </c>
      <c r="B70" s="37" t="s">
        <v>27</v>
      </c>
      <c r="C70" s="31">
        <f t="shared" si="0"/>
        <v>15000</v>
      </c>
      <c r="D70" s="30">
        <v>0</v>
      </c>
      <c r="E70" s="29">
        <v>15000</v>
      </c>
      <c r="F70" s="48">
        <v>0</v>
      </c>
    </row>
    <row r="71" spans="1:7" ht="22.15" customHeight="1" x14ac:dyDescent="0.2">
      <c r="A71" s="16">
        <v>24170000</v>
      </c>
      <c r="B71" s="37" t="s">
        <v>53</v>
      </c>
      <c r="C71" s="31">
        <f t="shared" si="0"/>
        <v>4500000</v>
      </c>
      <c r="D71" s="29">
        <v>0</v>
      </c>
      <c r="E71" s="29">
        <v>4500000</v>
      </c>
      <c r="F71" s="47">
        <v>4500000</v>
      </c>
    </row>
    <row r="72" spans="1:7" x14ac:dyDescent="0.2">
      <c r="A72" s="15">
        <v>25000000</v>
      </c>
      <c r="B72" s="34" t="s">
        <v>8</v>
      </c>
      <c r="C72" s="31">
        <f t="shared" si="0"/>
        <v>37072800</v>
      </c>
      <c r="D72" s="31">
        <f>SUM(D73)</f>
        <v>0</v>
      </c>
      <c r="E72" s="64">
        <f>SUM(E73)</f>
        <v>37072800</v>
      </c>
      <c r="F72" s="33">
        <f>SUM(F73)</f>
        <v>0</v>
      </c>
    </row>
    <row r="73" spans="1:7" ht="24.6" customHeight="1" x14ac:dyDescent="0.2">
      <c r="A73" s="17">
        <v>25010000</v>
      </c>
      <c r="B73" s="36" t="s">
        <v>42</v>
      </c>
      <c r="C73" s="31">
        <f t="shared" si="0"/>
        <v>37072800</v>
      </c>
      <c r="D73" s="30">
        <f>SUM(D74:D75)</f>
        <v>0</v>
      </c>
      <c r="E73" s="65">
        <f>SUM(E74:E75)</f>
        <v>37072800</v>
      </c>
      <c r="F73" s="48">
        <f>SUM(F74:F75)</f>
        <v>0</v>
      </c>
    </row>
    <row r="74" spans="1:7" ht="26.25" customHeight="1" x14ac:dyDescent="0.2">
      <c r="A74" s="17">
        <v>25010100</v>
      </c>
      <c r="B74" s="36" t="s">
        <v>43</v>
      </c>
      <c r="C74" s="31">
        <f t="shared" si="0"/>
        <v>33490100</v>
      </c>
      <c r="D74" s="29">
        <v>0</v>
      </c>
      <c r="E74" s="65">
        <v>33490100</v>
      </c>
      <c r="F74" s="47">
        <v>0</v>
      </c>
    </row>
    <row r="75" spans="1:7" ht="13.15" customHeight="1" x14ac:dyDescent="0.2">
      <c r="A75" s="17">
        <v>25010300</v>
      </c>
      <c r="B75" s="36" t="s">
        <v>26</v>
      </c>
      <c r="C75" s="31">
        <f t="shared" si="0"/>
        <v>3582700</v>
      </c>
      <c r="D75" s="29">
        <v>0</v>
      </c>
      <c r="E75" s="65">
        <v>3582700</v>
      </c>
      <c r="F75" s="47">
        <v>0</v>
      </c>
    </row>
    <row r="76" spans="1:7" ht="15.75" customHeight="1" x14ac:dyDescent="0.2">
      <c r="A76" s="15">
        <v>30000000</v>
      </c>
      <c r="B76" s="34" t="s">
        <v>9</v>
      </c>
      <c r="C76" s="31">
        <f t="shared" si="0"/>
        <v>5820000</v>
      </c>
      <c r="D76" s="31">
        <f>D77+D82</f>
        <v>20000</v>
      </c>
      <c r="E76" s="31">
        <f>SUM(E77+E82)</f>
        <v>5800000</v>
      </c>
      <c r="F76" s="33">
        <f>SUM(F77+F82)</f>
        <v>5800000</v>
      </c>
      <c r="G76" s="60"/>
    </row>
    <row r="77" spans="1:7" ht="19.5" customHeight="1" x14ac:dyDescent="0.2">
      <c r="A77" s="23">
        <v>31000000</v>
      </c>
      <c r="B77" s="38" t="s">
        <v>28</v>
      </c>
      <c r="C77" s="31">
        <f t="shared" si="0"/>
        <v>4320000</v>
      </c>
      <c r="D77" s="31">
        <f>SUM(D78+D80)</f>
        <v>20000</v>
      </c>
      <c r="E77" s="31">
        <f>SUM(F77)</f>
        <v>4300000</v>
      </c>
      <c r="F77" s="33">
        <f>SUM(F78:F81)</f>
        <v>4300000</v>
      </c>
    </row>
    <row r="78" spans="1:7" ht="45" customHeight="1" x14ac:dyDescent="0.2">
      <c r="A78" s="25">
        <v>31010000</v>
      </c>
      <c r="B78" s="42" t="s">
        <v>44</v>
      </c>
      <c r="C78" s="31">
        <f t="shared" ref="C78:C115" si="1">SUM(D78+E78)</f>
        <v>15000</v>
      </c>
      <c r="D78" s="29">
        <f>SUM(D79)</f>
        <v>15000</v>
      </c>
      <c r="E78" s="30">
        <v>0</v>
      </c>
      <c r="F78" s="48">
        <v>0</v>
      </c>
    </row>
    <row r="79" spans="1:7" ht="43.9" customHeight="1" x14ac:dyDescent="0.2">
      <c r="A79" s="18">
        <v>31010200</v>
      </c>
      <c r="B79" s="26" t="s">
        <v>41</v>
      </c>
      <c r="C79" s="31">
        <f t="shared" si="1"/>
        <v>15000</v>
      </c>
      <c r="D79" s="29">
        <v>15000</v>
      </c>
      <c r="E79" s="30">
        <v>0</v>
      </c>
      <c r="F79" s="48">
        <v>0</v>
      </c>
    </row>
    <row r="80" spans="1:7" ht="24.6" customHeight="1" x14ac:dyDescent="0.2">
      <c r="A80" s="25">
        <v>31020000</v>
      </c>
      <c r="B80" s="42" t="s">
        <v>49</v>
      </c>
      <c r="C80" s="31">
        <f t="shared" si="1"/>
        <v>5000</v>
      </c>
      <c r="D80" s="64">
        <v>5000</v>
      </c>
      <c r="E80" s="31">
        <v>0</v>
      </c>
      <c r="F80" s="33">
        <v>0</v>
      </c>
    </row>
    <row r="81" spans="1:7" ht="24.6" customHeight="1" x14ac:dyDescent="0.2">
      <c r="A81" s="25">
        <v>31030000</v>
      </c>
      <c r="B81" s="42" t="s">
        <v>115</v>
      </c>
      <c r="C81" s="31">
        <f t="shared" si="1"/>
        <v>4300000</v>
      </c>
      <c r="D81" s="64">
        <v>0</v>
      </c>
      <c r="E81" s="33">
        <f>SUM(F81)</f>
        <v>4300000</v>
      </c>
      <c r="F81" s="33">
        <v>4300000</v>
      </c>
    </row>
    <row r="82" spans="1:7" x14ac:dyDescent="0.2">
      <c r="A82" s="23">
        <v>33000000</v>
      </c>
      <c r="B82" s="38" t="s">
        <v>29</v>
      </c>
      <c r="C82" s="31">
        <f t="shared" si="1"/>
        <v>1500000</v>
      </c>
      <c r="D82" s="31">
        <f>SUM(D83)</f>
        <v>0</v>
      </c>
      <c r="E82" s="31">
        <f>SUM(E83)</f>
        <v>1500000</v>
      </c>
      <c r="F82" s="33">
        <f>SUM(F83)</f>
        <v>1500000</v>
      </c>
    </row>
    <row r="83" spans="1:7" ht="17.25" customHeight="1" x14ac:dyDescent="0.2">
      <c r="A83" s="25">
        <v>33010000</v>
      </c>
      <c r="B83" s="35" t="s">
        <v>72</v>
      </c>
      <c r="C83" s="31">
        <f t="shared" si="1"/>
        <v>1500000</v>
      </c>
      <c r="D83" s="31">
        <f>SUM(D84:D84)</f>
        <v>0</v>
      </c>
      <c r="E83" s="31">
        <f>E84</f>
        <v>1500000</v>
      </c>
      <c r="F83" s="47">
        <v>1500000</v>
      </c>
    </row>
    <row r="84" spans="1:7" ht="45" customHeight="1" x14ac:dyDescent="0.2">
      <c r="A84" s="18">
        <v>33010100</v>
      </c>
      <c r="B84" s="36" t="s">
        <v>73</v>
      </c>
      <c r="C84" s="31">
        <f t="shared" si="1"/>
        <v>1500000</v>
      </c>
      <c r="D84" s="29">
        <v>0</v>
      </c>
      <c r="E84" s="29">
        <v>1500000</v>
      </c>
      <c r="F84" s="47">
        <v>1500000</v>
      </c>
    </row>
    <row r="85" spans="1:7" x14ac:dyDescent="0.2">
      <c r="A85" s="15">
        <v>50000000</v>
      </c>
      <c r="B85" s="34" t="s">
        <v>10</v>
      </c>
      <c r="C85" s="31">
        <f t="shared" si="1"/>
        <v>1000000</v>
      </c>
      <c r="D85" s="27">
        <f>SUM(D86)</f>
        <v>0</v>
      </c>
      <c r="E85" s="27">
        <f>SUM(E86)</f>
        <v>1000000</v>
      </c>
      <c r="F85" s="45">
        <f>SUM(F86)</f>
        <v>0</v>
      </c>
    </row>
    <row r="86" spans="1:7" ht="37.5" customHeight="1" x14ac:dyDescent="0.2">
      <c r="A86" s="16">
        <v>50110000</v>
      </c>
      <c r="B86" s="37" t="s">
        <v>11</v>
      </c>
      <c r="C86" s="31">
        <f t="shared" si="1"/>
        <v>1000000</v>
      </c>
      <c r="D86" s="29">
        <v>0</v>
      </c>
      <c r="E86" s="30">
        <v>1000000</v>
      </c>
      <c r="F86" s="47">
        <v>0</v>
      </c>
    </row>
    <row r="87" spans="1:7" ht="25.5" x14ac:dyDescent="0.2">
      <c r="A87" s="18"/>
      <c r="B87" s="43" t="s">
        <v>94</v>
      </c>
      <c r="C87" s="31">
        <f t="shared" si="1"/>
        <v>664384800</v>
      </c>
      <c r="D87" s="31">
        <f>SUM(D85+D76+D50+D12)</f>
        <v>615787000</v>
      </c>
      <c r="E87" s="31">
        <f>SUM(E85+E76+E50+E12)</f>
        <v>48597800</v>
      </c>
      <c r="F87" s="33">
        <f>SUM(F85+F76+F50+F12)</f>
        <v>10300000</v>
      </c>
      <c r="G87" s="32"/>
    </row>
    <row r="88" spans="1:7" ht="25.15" customHeight="1" x14ac:dyDescent="0.2">
      <c r="A88" s="13">
        <v>40000000</v>
      </c>
      <c r="B88" s="34" t="s">
        <v>86</v>
      </c>
      <c r="C88" s="31">
        <f t="shared" si="1"/>
        <v>760836074</v>
      </c>
      <c r="D88" s="31">
        <f>SUM(D89+D91+D93+D101)</f>
        <v>650962650</v>
      </c>
      <c r="E88" s="31">
        <f>E89+E93+E101</f>
        <v>109873424</v>
      </c>
      <c r="F88" s="33">
        <f>F89+F93+F101</f>
        <v>89675904</v>
      </c>
    </row>
    <row r="89" spans="1:7" ht="14.45" customHeight="1" x14ac:dyDescent="0.2">
      <c r="A89" s="23">
        <v>41020000</v>
      </c>
      <c r="B89" s="35" t="s">
        <v>87</v>
      </c>
      <c r="C89" s="31">
        <f t="shared" si="1"/>
        <v>26984500</v>
      </c>
      <c r="D89" s="31">
        <f>SUM(D90:D90)</f>
        <v>26984500</v>
      </c>
      <c r="E89" s="31">
        <v>0</v>
      </c>
      <c r="F89" s="33">
        <v>0</v>
      </c>
    </row>
    <row r="90" spans="1:7" x14ac:dyDescent="0.2">
      <c r="A90" s="14">
        <v>41020100</v>
      </c>
      <c r="B90" s="37" t="s">
        <v>69</v>
      </c>
      <c r="C90" s="31">
        <f t="shared" si="1"/>
        <v>26984500</v>
      </c>
      <c r="D90" s="31">
        <v>26984500</v>
      </c>
      <c r="E90" s="29">
        <v>0</v>
      </c>
      <c r="F90" s="47">
        <v>0</v>
      </c>
    </row>
    <row r="91" spans="1:7" x14ac:dyDescent="0.2">
      <c r="A91" s="23">
        <v>41040000</v>
      </c>
      <c r="B91" s="35" t="s">
        <v>103</v>
      </c>
      <c r="C91" s="31">
        <f t="shared" si="1"/>
        <v>14134500</v>
      </c>
      <c r="D91" s="31">
        <f>SUM(D92)</f>
        <v>14134500</v>
      </c>
      <c r="E91" s="31">
        <f>SUM(E92)</f>
        <v>0</v>
      </c>
      <c r="F91" s="33">
        <f>SUM(F92)</f>
        <v>0</v>
      </c>
    </row>
    <row r="92" spans="1:7" ht="45" x14ac:dyDescent="0.2">
      <c r="A92" s="14">
        <v>41040200</v>
      </c>
      <c r="B92" s="37" t="s">
        <v>104</v>
      </c>
      <c r="C92" s="29">
        <f t="shared" si="1"/>
        <v>14134500</v>
      </c>
      <c r="D92" s="29">
        <v>14134500</v>
      </c>
      <c r="E92" s="29">
        <v>0</v>
      </c>
      <c r="F92" s="47">
        <v>0</v>
      </c>
    </row>
    <row r="93" spans="1:7" ht="12" customHeight="1" x14ac:dyDescent="0.2">
      <c r="A93" s="13">
        <v>41030000</v>
      </c>
      <c r="B93" s="34" t="s">
        <v>84</v>
      </c>
      <c r="C93" s="31">
        <f t="shared" si="1"/>
        <v>399166858</v>
      </c>
      <c r="D93" s="31">
        <f>SUM(D94:D100)</f>
        <v>331048454</v>
      </c>
      <c r="E93" s="31">
        <f>SUM(E95:E99)</f>
        <v>68118404</v>
      </c>
      <c r="F93" s="33">
        <f>SUM(F95:F99)</f>
        <v>68118404</v>
      </c>
    </row>
    <row r="94" spans="1:7" ht="34.15" customHeight="1" x14ac:dyDescent="0.2">
      <c r="A94" s="17">
        <v>41030400</v>
      </c>
      <c r="B94" s="36" t="s">
        <v>112</v>
      </c>
      <c r="C94" s="31">
        <f t="shared" si="1"/>
        <v>2323200</v>
      </c>
      <c r="D94" s="29">
        <v>2323200</v>
      </c>
      <c r="E94" s="29">
        <v>0</v>
      </c>
      <c r="F94" s="47">
        <v>0</v>
      </c>
    </row>
    <row r="95" spans="1:7" ht="38.450000000000003" customHeight="1" x14ac:dyDescent="0.2">
      <c r="A95" s="17">
        <v>41031400</v>
      </c>
      <c r="B95" s="36" t="s">
        <v>105</v>
      </c>
      <c r="C95" s="31">
        <f t="shared" si="1"/>
        <v>68118404</v>
      </c>
      <c r="D95" s="31">
        <v>0</v>
      </c>
      <c r="E95" s="29">
        <v>68118404</v>
      </c>
      <c r="F95" s="47">
        <f>SUM(E95)</f>
        <v>68118404</v>
      </c>
    </row>
    <row r="96" spans="1:7" ht="34.9" customHeight="1" x14ac:dyDescent="0.2">
      <c r="A96" s="17">
        <v>41031700</v>
      </c>
      <c r="B96" s="36" t="s">
        <v>111</v>
      </c>
      <c r="C96" s="31">
        <f t="shared" si="1"/>
        <v>30000000</v>
      </c>
      <c r="D96" s="29">
        <v>30000000</v>
      </c>
      <c r="E96" s="29">
        <v>0</v>
      </c>
      <c r="F96" s="47">
        <v>0</v>
      </c>
    </row>
    <row r="97" spans="1:6" ht="26.45" customHeight="1" x14ac:dyDescent="0.2">
      <c r="A97" s="17">
        <v>41032300</v>
      </c>
      <c r="B97" s="36" t="s">
        <v>113</v>
      </c>
      <c r="C97" s="31">
        <f t="shared" si="1"/>
        <v>9900000</v>
      </c>
      <c r="D97" s="29">
        <v>9900000</v>
      </c>
      <c r="E97" s="29">
        <v>0</v>
      </c>
      <c r="F97" s="47">
        <v>0</v>
      </c>
    </row>
    <row r="98" spans="1:6" ht="12" customHeight="1" x14ac:dyDescent="0.2">
      <c r="A98" s="14">
        <v>41033900</v>
      </c>
      <c r="B98" s="37" t="s">
        <v>70</v>
      </c>
      <c r="C98" s="31">
        <f>SUM(D98+E98)</f>
        <v>166328200</v>
      </c>
      <c r="D98" s="29">
        <v>166328200</v>
      </c>
      <c r="E98" s="29">
        <v>0</v>
      </c>
      <c r="F98" s="47">
        <v>0</v>
      </c>
    </row>
    <row r="99" spans="1:6" ht="12" customHeight="1" x14ac:dyDescent="0.2">
      <c r="A99" s="17">
        <v>41034200</v>
      </c>
      <c r="B99" s="37" t="s">
        <v>71</v>
      </c>
      <c r="C99" s="31">
        <f>SUM(D99+E99)</f>
        <v>113086000</v>
      </c>
      <c r="D99" s="29">
        <v>113086000</v>
      </c>
      <c r="E99" s="29">
        <v>0</v>
      </c>
      <c r="F99" s="47">
        <v>0</v>
      </c>
    </row>
    <row r="100" spans="1:6" ht="44.45" customHeight="1" x14ac:dyDescent="0.2">
      <c r="A100" s="17">
        <v>41039100</v>
      </c>
      <c r="B100" s="37" t="s">
        <v>114</v>
      </c>
      <c r="C100" s="31">
        <f>SUM(D100+E100)</f>
        <v>9411054</v>
      </c>
      <c r="D100" s="29">
        <v>9411054</v>
      </c>
      <c r="E100" s="29">
        <v>0</v>
      </c>
      <c r="F100" s="47">
        <v>0</v>
      </c>
    </row>
    <row r="101" spans="1:6" ht="12" customHeight="1" x14ac:dyDescent="0.2">
      <c r="A101" s="23">
        <v>41050000</v>
      </c>
      <c r="B101" s="35" t="s">
        <v>85</v>
      </c>
      <c r="C101" s="31">
        <f>SUM(D101+E101)</f>
        <v>320550216</v>
      </c>
      <c r="D101" s="31">
        <f>SUM(D102:D114)</f>
        <v>278795196</v>
      </c>
      <c r="E101" s="31">
        <f>SUM(E102:E113)</f>
        <v>41755020</v>
      </c>
      <c r="F101" s="33">
        <f>SUM(F102:F113)</f>
        <v>21557500</v>
      </c>
    </row>
    <row r="102" spans="1:6" ht="136.5" customHeight="1" x14ac:dyDescent="0.2">
      <c r="A102" s="14">
        <v>41050100</v>
      </c>
      <c r="B102" s="37" t="s">
        <v>100</v>
      </c>
      <c r="C102" s="31">
        <f t="shared" si="1"/>
        <v>69226300</v>
      </c>
      <c r="D102" s="29">
        <v>69226300</v>
      </c>
      <c r="E102" s="29">
        <v>0</v>
      </c>
      <c r="F102" s="47">
        <v>0</v>
      </c>
    </row>
    <row r="103" spans="1:6" ht="60" customHeight="1" x14ac:dyDescent="0.2">
      <c r="A103" s="14">
        <v>41050200</v>
      </c>
      <c r="B103" s="37" t="s">
        <v>82</v>
      </c>
      <c r="C103" s="31">
        <f t="shared" si="1"/>
        <v>2509300</v>
      </c>
      <c r="D103" s="29">
        <v>2509300</v>
      </c>
      <c r="E103" s="29">
        <v>0</v>
      </c>
      <c r="F103" s="47">
        <v>0</v>
      </c>
    </row>
    <row r="104" spans="1:6" ht="117" customHeight="1" x14ac:dyDescent="0.2">
      <c r="A104" s="14">
        <v>41050300</v>
      </c>
      <c r="B104" s="37" t="s">
        <v>88</v>
      </c>
      <c r="C104" s="31">
        <f t="shared" si="1"/>
        <v>190112613</v>
      </c>
      <c r="D104" s="29">
        <v>190112613</v>
      </c>
      <c r="E104" s="29">
        <v>0</v>
      </c>
      <c r="F104" s="47">
        <v>0</v>
      </c>
    </row>
    <row r="105" spans="1:6" ht="96" customHeight="1" x14ac:dyDescent="0.2">
      <c r="A105" s="14">
        <v>41050700</v>
      </c>
      <c r="B105" s="36" t="s">
        <v>101</v>
      </c>
      <c r="C105" s="31">
        <f t="shared" si="1"/>
        <v>1659393</v>
      </c>
      <c r="D105" s="29">
        <v>1659393</v>
      </c>
      <c r="E105" s="29">
        <v>0</v>
      </c>
      <c r="F105" s="47">
        <v>0</v>
      </c>
    </row>
    <row r="106" spans="1:6" ht="30.75" customHeight="1" x14ac:dyDescent="0.2">
      <c r="A106" s="14">
        <v>41051000</v>
      </c>
      <c r="B106" s="36" t="s">
        <v>106</v>
      </c>
      <c r="C106" s="31">
        <f t="shared" si="1"/>
        <v>1544696</v>
      </c>
      <c r="D106" s="29">
        <v>1544696</v>
      </c>
      <c r="E106" s="29">
        <v>0</v>
      </c>
      <c r="F106" s="47">
        <v>0</v>
      </c>
    </row>
    <row r="107" spans="1:6" ht="24.75" customHeight="1" x14ac:dyDescent="0.2">
      <c r="A107" s="14">
        <v>41051100</v>
      </c>
      <c r="B107" s="36" t="s">
        <v>107</v>
      </c>
      <c r="C107" s="31">
        <f t="shared" si="1"/>
        <v>641207</v>
      </c>
      <c r="D107" s="29">
        <v>641207</v>
      </c>
      <c r="E107" s="29"/>
      <c r="F107" s="47"/>
    </row>
    <row r="108" spans="1:6" ht="36" customHeight="1" x14ac:dyDescent="0.2">
      <c r="A108" s="14">
        <v>41051200</v>
      </c>
      <c r="B108" s="36" t="s">
        <v>97</v>
      </c>
      <c r="C108" s="31">
        <f t="shared" si="1"/>
        <v>1715064</v>
      </c>
      <c r="D108" s="29">
        <v>1715064</v>
      </c>
      <c r="E108" s="29">
        <v>0</v>
      </c>
      <c r="F108" s="47">
        <v>0</v>
      </c>
    </row>
    <row r="109" spans="1:6" ht="36" customHeight="1" x14ac:dyDescent="0.2">
      <c r="A109" s="14">
        <v>41051400</v>
      </c>
      <c r="B109" s="36" t="s">
        <v>108</v>
      </c>
      <c r="C109" s="31">
        <f t="shared" si="1"/>
        <v>2464565</v>
      </c>
      <c r="D109" s="29">
        <v>2464565</v>
      </c>
      <c r="E109" s="29">
        <v>0</v>
      </c>
      <c r="F109" s="47">
        <v>0</v>
      </c>
    </row>
    <row r="110" spans="1:6" ht="27.6" customHeight="1" x14ac:dyDescent="0.2">
      <c r="A110" s="14">
        <v>41051500</v>
      </c>
      <c r="B110" s="26" t="s">
        <v>98</v>
      </c>
      <c r="C110" s="31">
        <f t="shared" si="1"/>
        <v>3259235</v>
      </c>
      <c r="D110" s="29">
        <v>3259235</v>
      </c>
      <c r="E110" s="29">
        <v>0</v>
      </c>
      <c r="F110" s="47">
        <v>0</v>
      </c>
    </row>
    <row r="111" spans="1:6" ht="37.15" customHeight="1" x14ac:dyDescent="0.2">
      <c r="A111" s="14">
        <v>41052000</v>
      </c>
      <c r="B111" s="36" t="s">
        <v>99</v>
      </c>
      <c r="C111" s="31">
        <f t="shared" si="1"/>
        <v>1132980</v>
      </c>
      <c r="D111" s="29">
        <v>1132980</v>
      </c>
      <c r="E111" s="29">
        <v>0</v>
      </c>
      <c r="F111" s="47">
        <v>0</v>
      </c>
    </row>
    <row r="112" spans="1:6" ht="24.75" customHeight="1" x14ac:dyDescent="0.2">
      <c r="A112" s="14">
        <v>41053600</v>
      </c>
      <c r="B112" s="36" t="s">
        <v>102</v>
      </c>
      <c r="C112" s="31">
        <f t="shared" si="1"/>
        <v>20197520</v>
      </c>
      <c r="D112" s="29">
        <v>0</v>
      </c>
      <c r="E112" s="29">
        <v>20197520</v>
      </c>
      <c r="F112" s="47">
        <v>0</v>
      </c>
    </row>
    <row r="113" spans="1:7" ht="18.75" customHeight="1" x14ac:dyDescent="0.2">
      <c r="A113" s="14">
        <v>41053900</v>
      </c>
      <c r="B113" s="26" t="s">
        <v>83</v>
      </c>
      <c r="C113" s="31">
        <f t="shared" si="1"/>
        <v>23806734</v>
      </c>
      <c r="D113" s="29">
        <v>2249234</v>
      </c>
      <c r="E113" s="29">
        <v>21557500</v>
      </c>
      <c r="F113" s="47">
        <v>21557500</v>
      </c>
    </row>
    <row r="114" spans="1:7" ht="34.9" customHeight="1" x14ac:dyDescent="0.2">
      <c r="A114" s="70">
        <v>41054300</v>
      </c>
      <c r="B114" s="71" t="s">
        <v>110</v>
      </c>
      <c r="C114" s="31">
        <f t="shared" si="1"/>
        <v>2280609</v>
      </c>
      <c r="D114" s="72">
        <v>2280609</v>
      </c>
      <c r="E114" s="72">
        <v>0</v>
      </c>
      <c r="F114" s="73">
        <v>0</v>
      </c>
    </row>
    <row r="115" spans="1:7" ht="16.149999999999999" customHeight="1" thickBot="1" x14ac:dyDescent="0.25">
      <c r="A115" s="51"/>
      <c r="B115" s="52" t="s">
        <v>12</v>
      </c>
      <c r="C115" s="54">
        <f t="shared" si="1"/>
        <v>1425220874</v>
      </c>
      <c r="D115" s="54">
        <f>SUM(D87+D88)</f>
        <v>1266749650</v>
      </c>
      <c r="E115" s="54">
        <f>SUM(E87+E88)</f>
        <v>158471224</v>
      </c>
      <c r="F115" s="53">
        <f>SUM(F87+F88)</f>
        <v>99975904</v>
      </c>
      <c r="G115" s="24"/>
    </row>
    <row r="116" spans="1:7" ht="52.5" customHeight="1" x14ac:dyDescent="0.2">
      <c r="C116" s="32"/>
      <c r="D116" s="66"/>
      <c r="E116" s="67"/>
      <c r="F116" s="32"/>
      <c r="G116" s="32"/>
    </row>
    <row r="117" spans="1:7" ht="13.15" hidden="1" customHeight="1" x14ac:dyDescent="0.2">
      <c r="D117" s="67"/>
      <c r="E117" s="67"/>
    </row>
    <row r="118" spans="1:7" ht="13.15" hidden="1" customHeight="1" x14ac:dyDescent="0.2">
      <c r="B118" s="22"/>
      <c r="D118" s="67"/>
      <c r="E118" s="67"/>
    </row>
    <row r="119" spans="1:7" ht="13.15" hidden="1" customHeight="1" x14ac:dyDescent="0.2">
      <c r="D119" s="67"/>
      <c r="E119" s="67"/>
    </row>
    <row r="120" spans="1:7" ht="13.15" hidden="1" customHeight="1" x14ac:dyDescent="0.2">
      <c r="B120" s="22"/>
      <c r="D120" s="67"/>
      <c r="E120" s="67"/>
    </row>
    <row r="121" spans="1:7" ht="28.5" x14ac:dyDescent="0.2">
      <c r="B121" s="55" t="s">
        <v>77</v>
      </c>
      <c r="C121" s="56"/>
      <c r="D121" s="68"/>
      <c r="E121" s="68" t="s">
        <v>89</v>
      </c>
    </row>
    <row r="122" spans="1:7" ht="14.25" x14ac:dyDescent="0.2">
      <c r="B122" s="56"/>
      <c r="C122" s="56"/>
      <c r="D122" s="68"/>
      <c r="E122" s="68"/>
    </row>
    <row r="123" spans="1:7" ht="14.25" x14ac:dyDescent="0.2">
      <c r="B123" s="55" t="s">
        <v>78</v>
      </c>
      <c r="C123" s="56"/>
      <c r="D123" s="68"/>
      <c r="E123" s="68" t="s">
        <v>90</v>
      </c>
    </row>
    <row r="124" spans="1:7" x14ac:dyDescent="0.2">
      <c r="D124" s="67"/>
      <c r="E124" s="67"/>
    </row>
    <row r="125" spans="1:7" x14ac:dyDescent="0.2">
      <c r="D125" s="67"/>
      <c r="E125" s="67"/>
    </row>
    <row r="126" spans="1:7" x14ac:dyDescent="0.2">
      <c r="D126" s="67"/>
      <c r="E126" s="67"/>
    </row>
    <row r="127" spans="1:7" x14ac:dyDescent="0.2">
      <c r="D127" s="67"/>
      <c r="E127" s="67"/>
    </row>
    <row r="128" spans="1:7" x14ac:dyDescent="0.2">
      <c r="B128" s="62"/>
      <c r="D128" s="67"/>
      <c r="E128" s="67"/>
    </row>
    <row r="129" spans="3:5" ht="10.5" customHeight="1" x14ac:dyDescent="0.2">
      <c r="C129" s="32"/>
      <c r="D129" s="67"/>
      <c r="E129" s="67"/>
    </row>
    <row r="130" spans="3:5" x14ac:dyDescent="0.2">
      <c r="D130" s="67"/>
      <c r="E130" s="67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2019-08-01T08:05:42Z</cp:lastPrinted>
  <dcterms:created xsi:type="dcterms:W3CDTF">2006-07-28T05:17:04Z</dcterms:created>
  <dcterms:modified xsi:type="dcterms:W3CDTF">2021-09-28T12:20:04Z</dcterms:modified>
</cp:coreProperties>
</file>